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defaultThemeVersion="124226"/>
  <mc:AlternateContent xmlns:mc="http://schemas.openxmlformats.org/markup-compatibility/2006">
    <mc:Choice Requires="x15">
      <x15ac:absPath xmlns:x15ac="http://schemas.microsoft.com/office/spreadsheetml/2010/11/ac" url="C:\Users\user\Desktop\"/>
    </mc:Choice>
  </mc:AlternateContent>
  <xr:revisionPtr revIDLastSave="0" documentId="8_{2D5C289E-1AC5-4E43-A1CF-15235A5CAA8C}" xr6:coauthVersionLast="41" xr6:coauthVersionMax="41" xr10:uidLastSave="{00000000-0000-0000-0000-000000000000}"/>
  <bookViews>
    <workbookView xWindow="-120" yWindow="-120" windowWidth="29040" windowHeight="15840" xr2:uid="{00000000-000D-0000-FFFF-FFFF00000000}"/>
  </bookViews>
  <sheets>
    <sheet name="ANEXO I-D PLAN ORÇAMENTÁRIA" sheetId="1" r:id="rId1"/>
  </sheets>
  <calcPr calcId="181029" concurrentCalc="0"/>
</workbook>
</file>

<file path=xl/calcChain.xml><?xml version="1.0" encoding="utf-8"?>
<calcChain xmlns="http://schemas.openxmlformats.org/spreadsheetml/2006/main">
  <c r="G59" i="1" l="1"/>
  <c r="G46" i="1"/>
  <c r="H60" i="1"/>
  <c r="G50" i="1"/>
  <c r="G51" i="1"/>
  <c r="G52" i="1"/>
  <c r="G53" i="1"/>
  <c r="G54" i="1"/>
  <c r="G55" i="1"/>
  <c r="G56" i="1"/>
  <c r="G57" i="1"/>
  <c r="G58" i="1"/>
  <c r="G49" i="1"/>
  <c r="G10" i="1"/>
  <c r="G11" i="1"/>
  <c r="G12" i="1"/>
  <c r="G13" i="1"/>
  <c r="G14" i="1"/>
  <c r="G15" i="1"/>
  <c r="G16" i="1"/>
  <c r="G17" i="1"/>
  <c r="G18" i="1"/>
  <c r="G19" i="1"/>
  <c r="G20" i="1"/>
  <c r="G21" i="1"/>
  <c r="G22" i="1"/>
  <c r="G23" i="1"/>
  <c r="G24" i="1"/>
  <c r="G25" i="1"/>
  <c r="G26" i="1"/>
  <c r="G27" i="1"/>
  <c r="G28" i="1"/>
  <c r="G29" i="1"/>
  <c r="G30" i="1"/>
  <c r="G31" i="1"/>
  <c r="G32" i="1"/>
  <c r="G33" i="1"/>
  <c r="G34" i="1"/>
  <c r="G35" i="1"/>
  <c r="G36" i="1"/>
  <c r="G37" i="1"/>
  <c r="G38" i="1"/>
  <c r="G39" i="1"/>
  <c r="G40" i="1"/>
  <c r="G41" i="1"/>
  <c r="G42" i="1"/>
  <c r="G43" i="1"/>
  <c r="G44" i="1"/>
  <c r="G45" i="1"/>
  <c r="G9" i="1"/>
</calcChain>
</file>

<file path=xl/sharedStrings.xml><?xml version="1.0" encoding="utf-8"?>
<sst xmlns="http://schemas.openxmlformats.org/spreadsheetml/2006/main" count="171" uniqueCount="123">
  <si>
    <t>TABELAS DE REFERÊNCIA: SINAPI 07/2018 DESONERADA, SEINFRA/CE V024.1, ORSE SET/2018 E EMLURB 07/2018</t>
  </si>
  <si>
    <t>ENCARGOS SOCIAIS DA MÃO DE OBRA HORISTA DE 84,16% E MENSALISTA DE 47,54% (JÁ INCLUSO NO VALOR UNITÁRIO DA MÃO DE OBRA)</t>
  </si>
  <si>
    <t>ANEXO I-D - PLANILHA ORÇAMENTÁRIA DE MATERIAIS E SERVIÇOS</t>
  </si>
  <si>
    <t>ITEM</t>
  </si>
  <si>
    <t>FONTE REF.</t>
  </si>
  <si>
    <t>DISCRIMINAÇÃO DOS MATERIAIS</t>
  </si>
  <si>
    <t>UND.</t>
  </si>
  <si>
    <t>CONTRATO</t>
  </si>
  <si>
    <t>PREÇO UNIT. SEM BDI (R$)</t>
  </si>
  <si>
    <t>FORNECIMENTO DE MATERIAIS P/ EFICIENTIZAÇÃO, MODERNIZAÇÃO E GESTÃO DA MANUTENÇÃO CORRETIVA E PREVENTIVA DO PARQUE DE ILUMINAÇÃO PÚBLICA</t>
  </si>
  <si>
    <t>01013/SINAPI</t>
  </si>
  <si>
    <t>01014/SINAPI</t>
  </si>
  <si>
    <t>04620/ORSE</t>
  </si>
  <si>
    <t>04622/ORSE</t>
  </si>
  <si>
    <t>EMLURB - 18.08.040</t>
  </si>
  <si>
    <t>EMLURB - 18.09.040</t>
  </si>
  <si>
    <t>EMLURB -18.26.060</t>
  </si>
  <si>
    <t>10620/ORSE</t>
  </si>
  <si>
    <t>10618/ORSE</t>
  </si>
  <si>
    <t>02635/ORSE</t>
  </si>
  <si>
    <t>02634/ORSE</t>
  </si>
  <si>
    <t>03599/ORSE</t>
  </si>
  <si>
    <t>03675/ORSE</t>
  </si>
  <si>
    <t>03677/ORSE</t>
  </si>
  <si>
    <t>03500/ORSE</t>
  </si>
  <si>
    <t>12480/ORSE</t>
  </si>
  <si>
    <t>08830/ORSE</t>
  </si>
  <si>
    <t>11575/ORSE</t>
  </si>
  <si>
    <t>02643/ORSE</t>
  </si>
  <si>
    <t>00978/ORSE</t>
  </si>
  <si>
    <t>I2352/SEINFRA 024.1</t>
  </si>
  <si>
    <t>01041/ORSE</t>
  </si>
  <si>
    <t>I0502/SEINFRA 024.1</t>
  </si>
  <si>
    <t>Cot 090</t>
  </si>
  <si>
    <t>Cot 091</t>
  </si>
  <si>
    <t>Cot 092</t>
  </si>
  <si>
    <t>Cot 093</t>
  </si>
  <si>
    <t>Cot 080</t>
  </si>
  <si>
    <t>Cot 081</t>
  </si>
  <si>
    <t>432/SINAPI</t>
  </si>
  <si>
    <t>433/SINAPI</t>
  </si>
  <si>
    <t>I8070/SEINFRA 024.1</t>
  </si>
  <si>
    <t>I8071/SEINFRA 024.1</t>
  </si>
  <si>
    <t>I8072/SEINFRA 024.1</t>
  </si>
  <si>
    <t>Cot 100</t>
  </si>
  <si>
    <t>Cot 101</t>
  </si>
  <si>
    <t>Cot 102</t>
  </si>
  <si>
    <t>DISCRIMINAÇÃO DOS SERVIÇOS</t>
  </si>
  <si>
    <t>SERVIÇOS DE EFICIENTIZAÇÃO, MODERNIZAÇÃO E GESTÃO DA MANUTENÇÃO CORRETIVA E PREVENTIVA DO PARQUE DE ILUMINAÇÃO PÚBLICA</t>
  </si>
  <si>
    <t>A ESTA ESTA PLANILHA ORÇAMENTÁRIA IMPORTA A QUANTIA DE R$ 58.961.444,16 (CINQUENTA E OITO MILHÕES E NOVECENTOS E SESSENTA E UM MIL E QUATROCENTOS E QUARENTA E QUATRO REAIS E DEZESSEIS CENTAVOS).</t>
  </si>
  <si>
    <t>Cabo de cobre, flexível, classe 4 ou 5, isolação em pvc/a, antichama bwf-b, 1 condutor, 450/750 v, seção nominal 1,5 mm2</t>
  </si>
  <si>
    <t>m</t>
  </si>
  <si>
    <t>Cabo de cobre, flexível, classe 4 ou 5, isolação em pvc/a, antichama bwf-b, 1 condutor, 450/750 v, seção nominal 2,5 mm2</t>
  </si>
  <si>
    <t xml:space="preserve">Cabo multiplexado 3x1x16+16 mm² de alumínio, tensão de isolamento 0,6/1KV </t>
  </si>
  <si>
    <t xml:space="preserve">Cabo multiplexado 3x1x25+25 mm² de alumínio, tensão de isolamento 0,6/1KV </t>
  </si>
  <si>
    <t>Fornecimento de caixa para medição monofásica e caixa para disjuntor monofásico de policarbonato e noryl cinza, inclusive fita metálica e presilha para instalação caixas em poste (Padrão Concessionária) sem disjuntor</t>
  </si>
  <si>
    <t>und</t>
  </si>
  <si>
    <t>Fornecimento de caixa para medição trifásica e caixa para disjuntor trifásico de policarbonato e noryl cinza, inclusive fita metálica e presilha para instalação caixas em poste (Padrão Concessionária) sem disjuntor</t>
  </si>
  <si>
    <t>Chave magnética de 2 x 30A para comando de iluminação publica, acionada p/ relé fotoelétrico na, 220V, 60Hz</t>
  </si>
  <si>
    <t xml:space="preserve">Conector de perfuração  (P 10 –95/D 1,5 – 10)mm² </t>
  </si>
  <si>
    <t xml:space="preserve">Conector de perfuração  (P 16 –95/D 4 – 25)mm² </t>
  </si>
  <si>
    <t xml:space="preserve">Conector tipo cunha Ampactinho cor Cinza ou similar </t>
  </si>
  <si>
    <t xml:space="preserve">Conector tipo cunha Ampactinho cor Vermelho IV ou similar </t>
  </si>
  <si>
    <t>Disjuntor monopolar 10 A, padrão DIN (linha branca), curva de disparo B, corrente de interrupção 5KA, ref.: Siemens 5 SX1 ou similar.</t>
  </si>
  <si>
    <t>Disjuntor monopolar 20 A, padrão DIN (linha branca), curva de disparo B, corrente de interrupção 5KA, ref.: Siemens 5 SX1 ou similar.</t>
  </si>
  <si>
    <t>Disjuntor monopolar 32 A, padrão DIN (linha branca), curva de disparo B, corrente de interrupção 5KA, ref.: Siemens 5 SX1 ou similar.</t>
  </si>
  <si>
    <t>Disjuntor tripolar 40A, padrão DIN ( linha brança ) 5S x 1 ou similar</t>
  </si>
  <si>
    <t>Disjuntor tripolar 70 A, padrão DIN ( linha branca ), curva de disparo C, corrente de interrupção 10KA, ref.: Siemens 5SX1 ou similar.</t>
  </si>
  <si>
    <t>Disjuntor tripolar 100 A, padrão DIN ( linha branca ), corrente de interrupção 10KA, ref.:Moeller ou similar.</t>
  </si>
  <si>
    <t>Abraçadeira em fita de aço 1", com fecho rápido</t>
  </si>
  <si>
    <t xml:space="preserve">Fita Isolante - alta fusão 3M ou similar </t>
  </si>
  <si>
    <t xml:space="preserve">Fita Isolante 20 metros </t>
  </si>
  <si>
    <t>Haste de aterramento Coperweld 5/8" x 2.40m</t>
  </si>
  <si>
    <t>Gancho olhal c/ furo 18mm</t>
  </si>
  <si>
    <t>Célula fotoelétrica p/ lâmpada 1000W, c/ suporte</t>
  </si>
  <si>
    <t>Braço para luminária tipo IP curto, padrão técnico RGE, em aço zincado ABNT 1010 a 1020, galvanizado a quente</t>
  </si>
  <si>
    <t>und.</t>
  </si>
  <si>
    <t>Braço para luminária tipo IP médio, padrão técnico RGE, em aço zincado ABNT 1010 a 1020, galvanizado a quente</t>
  </si>
  <si>
    <t>Parafuso M16 em aco galvanizado, comprimento = 250 mm, diametro = 16 mm, rosca maquina, cabeca quadrada</t>
  </si>
  <si>
    <t>Parafuso M16 em aco galvanizado, comprimento = 350 mm, diametro = 16 mm, rosca maquina, cabeca quadrada</t>
  </si>
  <si>
    <t>Arruela quadrada 50 x 3mm com furo de 15mm</t>
  </si>
  <si>
    <t>Arruela redonda 32 x 3mm com furo de 18mm</t>
  </si>
  <si>
    <t>Porca quadrada para parafuso M16 x 2</t>
  </si>
  <si>
    <t xml:space="preserve">Dispositivo de controle individual para luminária LED com capacidade de comunicação bidirecional via rádio frequência que possibilite, monitoramento de consumo e qualidade de energia, tensão,  amperagem, luminosidade e temperatura,  controle on/off,  acionamento de dimerização; incluindo capacidade de acoplamento e montagem na luminária, através de plugue padrão ANSI-C136-41-2013 de 7 (sete) contatos. </t>
  </si>
  <si>
    <t>Dispositivo compativel com telegestão e com capacidade de: Dimerização programável individual ou grupos de luminárias, proteção contra altas temperaturas na base do LED, Controle automatizado de compensação da degradação do LED, controle do nivel de luminosidade das luminárias.</t>
  </si>
  <si>
    <t>Concentrador de rede com capacidade de roteador para um mínimo de 200 dispositivos de controle individual com capacidade para criação de redes de área local (LAN) sem fio, com cobertura ate 5 KM, dotado de aplicativo com capacidade de  envio, recepção, armazenamento e gestão de informações e dados em sistema central de controle,  aparelhos conectados na Web ou smartfone.</t>
  </si>
  <si>
    <t>COMP 006</t>
  </si>
  <si>
    <t>Serviço de substituição de luminária convencional por luminária com tecnologia de LED, inclusive acessórios (relé, conectores, etc), em topo de poste até 9,0 metros, com georeferenciamento e cadastramento (sem fornecimento de materiais)</t>
  </si>
  <si>
    <t>COMP 007</t>
  </si>
  <si>
    <t>Serviço de substituição de luminária convencional por luminária com tecnologia de LED, inclusive acessórios (relé, conectores, etc), em topo de poste com altura maior que 9,0 metros e até 13,0 metros, com georeferenciamento e cadastramento (sem fornecimento de materiais)</t>
  </si>
  <si>
    <t>COMP 008</t>
  </si>
  <si>
    <t>Serviço de substituição de braço de luminária em Rede de Distribuição BT existente, por braço tipo IP curto, padrão RGE, em aço zincado ABNT 1010 a 1020, galvanizado a quente, inclusive acessórios (ferragens, cabos, etc), em topo de poste até 9,0 metros, com georeferenciamento e cadastramento (sem fornecimento de materiais)</t>
  </si>
  <si>
    <t>COMP 009</t>
  </si>
  <si>
    <t>Serviço de substituição de braço de luminária em Rede de Distribuição BT existente, por braço tipo IP médio, padrão RGE, em aço zincado ABNT 1010 a 1020, galvanizado a quente, inclusive acessórios (ferragens, cabos, etc), em topo de poste com altura maior que 9,00 e até 13,0 metros, com georeferenciamento e cadastramento (sem fornecimento de materiais)</t>
  </si>
  <si>
    <t>COMP 010</t>
  </si>
  <si>
    <t>Projeto Executivo de Viabilidade Técnica, Econômica e Financeira (PVTE), englobando quantidade de luminárias e braços a serem instalados, os serviços continuados a serem feitos durante todo contrato e o valor da economia de manutenção e energia apos a eficientizacao LED a  ser gerada mensalmente para cada cidade do consorcio, a ser realizado em 60 (sessenta dias). ( preço por ponto luminoso)</t>
  </si>
  <si>
    <t>pl</t>
  </si>
  <si>
    <t>COMP 011</t>
  </si>
  <si>
    <t>Serviço de manutenção preventiva ou corretiva em poste com altura até 9,0 metros,  envolvendo luminárias, cabos, caixas de medições, conectores, disjuntores, abraçadeiras, isolamento, aterramento, relés, sistema de telegestão, falhas etc. (sem material)  ( preço/ponto)</t>
  </si>
  <si>
    <t>COMP 012</t>
  </si>
  <si>
    <t>Serviço de manutenção preventiva ou corretiva em poste com altura acima de 9,0 e até 13,0 metros,  envolvendo luminárias, cabos, caixas de medições, conectores, disjuntores, abraçadeiras, isolamento, aterramento, relés, sistema de telegestão, falhas etc. (sem material)  ( preço/ponto)</t>
  </si>
  <si>
    <t>COMP 013</t>
  </si>
  <si>
    <t>Serviço de instalação, configuração e testes de dispositivos de controle individual para luminárias de tecnologia de LED, conectados à redes de área local (LAN)  ( preço/ponto luminoso)</t>
  </si>
  <si>
    <t>COMP 014</t>
  </si>
  <si>
    <t>Serviços de Gestão  do  Sistema de Iluminação Pública via sistema cal center 0800 para, atendimento aos usuários, controle de ordens de serviço e relatórios de falhas, trocas e manutenção (12 meses x 28.692 pl = 344.304 pl) - custo por ponto luminoso por mês</t>
  </si>
  <si>
    <t>COMP 015</t>
  </si>
  <si>
    <t>Serviços de Gestão  do Sistema de Iluminação Pública via sistema de telegestao, incluído dados e relatórios gerais de: Falhas; trocas, manutenção corretiva e preventiva dados das luminárias abrangendo índices de luminosidade, dimerização, energia, temperatura (12 meses x 3.000 pontos luminosos  = 36.000 pl) - custo por ponto luminoso por mês</t>
  </si>
  <si>
    <t>BDI DOS MATERIAIS = 11,10% E BDI DOS SERVIÇOS = 25,00%</t>
  </si>
  <si>
    <t>QTDES MÁXIMAS</t>
  </si>
  <si>
    <t>Notas explicativas:</t>
  </si>
  <si>
    <t>1) A quantidade mínima a ser adquirida é equivalente a 150 (cento e cinquenta) unidades de cada Item 1.24, 1.25, 1.26 e 1.27 e 600 (seiscentos) pontos de iluminação  do Item 2.5 para definição da viabilidade técnica, conforme a demanda a ser contratada.</t>
  </si>
  <si>
    <t>2) Os valores foram referênciados através de Pesquisas de mercado realizadas pela empresa supracitada, responsável pela elaboração técnica do projeto, com apresentação de no mínimo de 03 (três) orçamentos para ter a base de referência de preços de insumos cotados (Itens 1.24, 1.25, 1.26, 1.27, 1.28, 1.29, 1.35, 1.36 e 1.37), bem como  a utilização das Tabelas Referenciais de Preços Oficiais na elaboração das Composições de Preços Unitários dos Serviços: Sinapi 07/2018 (desonerada), Seinfra/CE 024.1 (desonerada), Orse/SE set/2018 e Emlurb-Recife/PE de 07/2018.</t>
  </si>
  <si>
    <t>PREÇO UNIT. COM BDI (R$)</t>
  </si>
  <si>
    <t>VALOR TOTAL ESTIMADO DE MATERIAIS (C/ BDI)</t>
  </si>
  <si>
    <t>VALOR TOTAL ESTIMADO DE SERVIÇOS (C/ BDI)</t>
  </si>
  <si>
    <t>VALOR TOTAL GLOBAL EM MATERIAIS ESTIMADO (C/ BDI)</t>
  </si>
  <si>
    <t>VALOR TOTAL GLOBAL EM SERVIÇOS  ESTIMADO (C/ BDI)</t>
  </si>
  <si>
    <t xml:space="preserve">TOTAL GLOBAL ESTIMADO DOS MATERIAIS E SERVIÇOS C/ BDI </t>
  </si>
  <si>
    <t>Prestação de serviço de eficientização e manutenção permanente e contínua, realização de melhoria (substituição de equipamentos) e modernização do parque de iluminação pública, com fornecimento de materiais, mão de obra, equipamentos e ferramental necessários para execução do objeto.</t>
  </si>
  <si>
    <t>Luminária 30W / 5000K / 150 Lumens/W / FP &gt; 0,92 / 90-240Vac / IRC 70Ra / DHT &lt; 15% /Abertura tipo II médio, vida útil 50.000 horas                                                                                                                                                                                                                                                                                                                              Descrição: Luminária com estrutura em alumínio e aço inox, com pintura eletrostática e proteção contra maresia;  Driver compatível com telegestao e dimerização programável;  proteção contra surtos e contra altas temperaturas na base  do LED,  Vida útil : Luminária 100.000 horas;  LED  60.000 horas de durabilidade L70; Driver  50.000 horas.</t>
  </si>
  <si>
    <t>Luminária 50W / 5000K / 150 Lumens/W / FP &gt; 0,92 / 90-240Vac / IRC 70Ra / DHT &lt; 15% /Abertura tipo II médio, vida útil 50.000 horas                                                                                                                                                                                                                                                                                                                              Descrição: Luminária com estrutura em alumínio e aço inox, com pintura eletrostática e proteção contra maresia;  Driver compatível com telegestao e dimerização programável;  proteção contra surtos e contra altas temperaturas na base  do LED,  Vida útil : Luminária 100.000 horas;  LED  60.000 horas de durabilidade L70; Driver  50.000 horas.</t>
  </si>
  <si>
    <t>Luminária 90W / 5000K / 150 Lumens/W / FP &gt; 0,92 / 90-240Vac / IRC 70Ra / DHT &lt; 15% /Abertura tipo II médio, vida útil 50.000 horas                                                                                                                                                                                                                                                                                                                              Descrição: Luminária com estrutura em alumínio e aço inox, com pintura eletrostática e proteção contra maresia;  Driver compatível com telegestao e dimerização programável;  proteção contra surtos e contra altas temperaturas na base  do LED,  Vida útil : Luminária 100.000 horas;  LED  60.000 horas de durabilidade L70; Driver  50.000 horas.</t>
  </si>
  <si>
    <t>Luminária 150W / 5000K / 150 Lumens/W / FP &gt; 0,92 / 90-240Vac / IRC 70Ra / DHT &lt; 15% /Abertura tipo II médio, vida útil 50.000 horas                                                                                                                                                                                                                                                                                                                              Descrição: Luminária com estrutura em alumínio e aço inox, com pintura eletrostática e proteção contra maresia;  Driver compatível com telegestao e dimerização;  proteção contra surtos e contra altas temperaturas,  Vida útil : Luminária 100.000 horas;  LED  60.000 horas de durabilidade L70; Driver  50.000 horas.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</si>
</sst>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7" formatCode="&quot;R$&quot;#,##0.00;\-&quot;R$&quot;#,##0.00"/>
    <numFmt numFmtId="44" formatCode="_-&quot;R$&quot;* #,##0.00_-;\-&quot;R$&quot;* #,##0.00_-;_-&quot;R$&quot;* &quot;-&quot;??_-;_-@_-"/>
    <numFmt numFmtId="164" formatCode="_-* #,##0_-;\-* #,##0_-;_-* &quot;-&quot;??_-;_-@"/>
    <numFmt numFmtId="165" formatCode="_-&quot;R$&quot;\ * #,##0.00_-;\-&quot;R$&quot;\ * #,##0.00_-;_-&quot;R$&quot;\ * &quot;-&quot;??_-;_-@"/>
    <numFmt numFmtId="166" formatCode="&quot; R$ &quot;#,##0.00\ ;&quot; R$ (&quot;#,##0.00\);&quot; R$ -&quot;#\ ;@\ "/>
    <numFmt numFmtId="167" formatCode="#,##0.00\ ;&quot; (&quot;#,##0.00\);&quot; -&quot;#\ ;@\ "/>
    <numFmt numFmtId="168" formatCode="#,##0.0000"/>
    <numFmt numFmtId="169" formatCode="_-&quot;R$&quot;* #,##0.0000_-;\-&quot;R$&quot;* #,##0.0000_-;_-&quot;R$&quot;* &quot;-&quot;??_-;_-@_-"/>
    <numFmt numFmtId="170" formatCode="_-&quot;R$&quot;* #,##0.00000_-;\-&quot;R$&quot;* #,##0.00000_-;_-&quot;R$&quot;* &quot;-&quot;??_-;_-@_-"/>
  </numFmts>
  <fonts count="15" x14ac:knownFonts="1">
    <font>
      <sz val="10"/>
      <color indexed="8"/>
      <name val="Times New Roman"/>
      <family val="1"/>
    </font>
    <font>
      <b/>
      <sz val="6"/>
      <color indexed="8"/>
      <name val="Arial"/>
      <family val="2"/>
    </font>
    <font>
      <sz val="6"/>
      <color indexed="8"/>
      <name val="Arial"/>
      <family val="2"/>
    </font>
    <font>
      <sz val="10"/>
      <color indexed="8"/>
      <name val="Arial"/>
      <family val="2"/>
    </font>
    <font>
      <b/>
      <sz val="6"/>
      <name val="Arial"/>
      <family val="2"/>
    </font>
    <font>
      <sz val="6"/>
      <name val="Times New Roman"/>
      <family val="1"/>
    </font>
    <font>
      <b/>
      <sz val="11"/>
      <name val="Arial"/>
      <family val="2"/>
    </font>
    <font>
      <sz val="6"/>
      <name val="Arial"/>
      <family val="2"/>
    </font>
    <font>
      <sz val="11"/>
      <color indexed="8"/>
      <name val="Times New Roman"/>
      <family val="1"/>
    </font>
    <font>
      <sz val="11"/>
      <color indexed="8"/>
      <name val="Arial"/>
      <family val="2"/>
    </font>
    <font>
      <sz val="10"/>
      <color rgb="FF000000"/>
      <name val="Times New Roman"/>
      <family val="1"/>
    </font>
    <font>
      <sz val="10"/>
      <name val="Arial"/>
      <family val="2"/>
    </font>
    <font>
      <sz val="11"/>
      <color indexed="8"/>
      <name val="Calibri"/>
      <family val="2"/>
      <charset val="1"/>
    </font>
    <font>
      <b/>
      <u/>
      <sz val="8"/>
      <color indexed="8"/>
      <name val="Arial"/>
      <family val="2"/>
    </font>
    <font>
      <sz val="10"/>
      <color indexed="8"/>
      <name val="Times New Roman"/>
      <family val="1"/>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249977111117893"/>
        <bgColor indexed="64"/>
      </patternFill>
    </fill>
  </fills>
  <borders count="1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166" fontId="11" fillId="0" borderId="0" applyFill="0" applyBorder="0" applyAlignment="0" applyProtection="0"/>
    <xf numFmtId="0" fontId="11" fillId="0" borderId="0"/>
    <xf numFmtId="0" fontId="12" fillId="0" borderId="0"/>
    <xf numFmtId="167" fontId="11" fillId="0" borderId="0" applyFill="0" applyBorder="0" applyAlignment="0" applyProtection="0"/>
    <xf numFmtId="44" fontId="14" fillId="0" borderId="0" applyFont="0" applyFill="0" applyBorder="0" applyAlignment="0" applyProtection="0"/>
  </cellStyleXfs>
  <cellXfs count="71">
    <xf numFmtId="0" fontId="0" fillId="0" borderId="0" xfId="0"/>
    <xf numFmtId="0" fontId="0" fillId="0" borderId="0" xfId="0" applyAlignment="1">
      <alignment horizontal="left" vertical="top"/>
    </xf>
    <xf numFmtId="0" fontId="6" fillId="0" borderId="0" xfId="0" applyFont="1" applyAlignment="1">
      <alignment vertical="center" wrapText="1"/>
    </xf>
    <xf numFmtId="0" fontId="0" fillId="2" borderId="0" xfId="0" applyFill="1" applyAlignment="1">
      <alignment horizontal="left" vertical="top"/>
    </xf>
    <xf numFmtId="4" fontId="4" fillId="0" borderId="3" xfId="0" applyNumberFormat="1" applyFont="1" applyBorder="1" applyAlignment="1">
      <alignment horizontal="center" vertical="center"/>
    </xf>
    <xf numFmtId="4" fontId="4" fillId="0" borderId="3" xfId="0" applyNumberFormat="1" applyFont="1" applyBorder="1" applyAlignment="1">
      <alignment horizontal="center" vertical="center" wrapText="1"/>
    </xf>
    <xf numFmtId="0" fontId="4" fillId="0" borderId="3" xfId="0" applyFont="1" applyBorder="1" applyAlignment="1">
      <alignment horizontal="justify" vertical="center" wrapText="1"/>
    </xf>
    <xf numFmtId="0" fontId="7" fillId="0" borderId="3" xfId="0" applyFont="1" applyBorder="1" applyAlignment="1">
      <alignment horizontal="center" vertical="center"/>
    </xf>
    <xf numFmtId="0" fontId="7" fillId="0" borderId="3" xfId="0" applyFont="1" applyBorder="1" applyAlignment="1">
      <alignment horizontal="justify" vertical="center" wrapText="1"/>
    </xf>
    <xf numFmtId="0" fontId="7" fillId="0" borderId="3" xfId="0" applyFont="1" applyBorder="1" applyAlignment="1">
      <alignment horizontal="center" vertical="center" wrapText="1"/>
    </xf>
    <xf numFmtId="164" fontId="7" fillId="0" borderId="3" xfId="0" applyNumberFormat="1" applyFont="1" applyBorder="1" applyAlignment="1">
      <alignment horizontal="center" vertical="center"/>
    </xf>
    <xf numFmtId="4" fontId="7" fillId="0" borderId="3" xfId="0" applyNumberFormat="1" applyFont="1" applyBorder="1" applyAlignment="1">
      <alignment horizontal="right" vertical="center" wrapText="1"/>
    </xf>
    <xf numFmtId="164" fontId="7" fillId="0" borderId="3" xfId="0" applyNumberFormat="1" applyFont="1" applyBorder="1" applyAlignment="1">
      <alignment horizontal="left" vertical="center"/>
    </xf>
    <xf numFmtId="164" fontId="4" fillId="0" borderId="3" xfId="0" applyNumberFormat="1" applyFont="1" applyBorder="1" applyAlignment="1">
      <alignment horizontal="center" vertical="center"/>
    </xf>
    <xf numFmtId="164" fontId="7" fillId="0" borderId="3" xfId="0" applyNumberFormat="1" applyFont="1" applyBorder="1" applyAlignment="1">
      <alignment horizontal="center" vertical="center" wrapText="1"/>
    </xf>
    <xf numFmtId="0" fontId="2" fillId="0" borderId="0" xfId="0" applyFont="1" applyAlignment="1">
      <alignment horizontal="left" vertical="top"/>
    </xf>
    <xf numFmtId="165" fontId="3" fillId="0" borderId="0" xfId="0" applyNumberFormat="1" applyFont="1" applyAlignment="1">
      <alignment horizontal="left" vertical="top"/>
    </xf>
    <xf numFmtId="165" fontId="3" fillId="2" borderId="0" xfId="0" applyNumberFormat="1" applyFont="1" applyFill="1" applyAlignment="1">
      <alignment horizontal="left" vertical="top"/>
    </xf>
    <xf numFmtId="4" fontId="4" fillId="3" borderId="3" xfId="0" applyNumberFormat="1" applyFont="1" applyFill="1" applyBorder="1" applyAlignment="1">
      <alignment horizontal="center" vertical="center" wrapText="1"/>
    </xf>
    <xf numFmtId="168" fontId="4" fillId="0" borderId="3" xfId="0" applyNumberFormat="1" applyFont="1" applyBorder="1" applyAlignment="1">
      <alignment horizontal="center" vertical="center" wrapText="1"/>
    </xf>
    <xf numFmtId="168" fontId="7" fillId="0" borderId="3" xfId="0" applyNumberFormat="1" applyFont="1" applyBorder="1" applyAlignment="1">
      <alignment horizontal="right" vertical="center" wrapText="1"/>
    </xf>
    <xf numFmtId="7" fontId="0" fillId="0" borderId="0" xfId="5" applyNumberFormat="1" applyFont="1"/>
    <xf numFmtId="0" fontId="4" fillId="0" borderId="3" xfId="0" applyFont="1" applyBorder="1" applyAlignment="1">
      <alignment horizontal="center" vertical="center"/>
    </xf>
    <xf numFmtId="44" fontId="2" fillId="0" borderId="5" xfId="5" applyFont="1" applyBorder="1"/>
    <xf numFmtId="44" fontId="1" fillId="4" borderId="4" xfId="5" applyFont="1" applyFill="1" applyBorder="1"/>
    <xf numFmtId="44" fontId="2" fillId="0" borderId="5" xfId="5" applyFont="1" applyBorder="1" applyAlignment="1">
      <alignment horizontal="left" vertical="top"/>
    </xf>
    <xf numFmtId="44" fontId="1" fillId="0" borderId="3" xfId="5" applyFont="1" applyBorder="1" applyAlignment="1">
      <alignment horizontal="center" wrapText="1"/>
    </xf>
    <xf numFmtId="44" fontId="2" fillId="0" borderId="3" xfId="5" applyFont="1" applyBorder="1"/>
    <xf numFmtId="169" fontId="2" fillId="0" borderId="3" xfId="5" applyNumberFormat="1" applyFont="1" applyBorder="1"/>
    <xf numFmtId="169" fontId="2" fillId="0" borderId="3" xfId="5" applyNumberFormat="1" applyFont="1" applyBorder="1" applyAlignment="1">
      <alignment horizontal="left" vertical="top"/>
    </xf>
    <xf numFmtId="10" fontId="2" fillId="0" borderId="1" xfId="0" applyNumberFormat="1" applyFont="1" applyBorder="1"/>
    <xf numFmtId="44" fontId="2" fillId="0" borderId="0" xfId="5" applyFont="1" applyAlignment="1">
      <alignment horizontal="left" vertical="top"/>
    </xf>
    <xf numFmtId="44" fontId="2" fillId="0" borderId="0" xfId="5" applyFont="1"/>
    <xf numFmtId="0" fontId="2" fillId="0" borderId="6" xfId="0" applyFont="1" applyBorder="1" applyAlignment="1">
      <alignment horizontal="left" vertical="top"/>
    </xf>
    <xf numFmtId="0" fontId="2" fillId="0" borderId="7" xfId="0" applyFont="1" applyBorder="1" applyAlignment="1">
      <alignment horizontal="left" vertical="top"/>
    </xf>
    <xf numFmtId="165" fontId="2" fillId="0" borderId="7" xfId="0" applyNumberFormat="1" applyFont="1" applyBorder="1" applyAlignment="1">
      <alignment horizontal="left" vertical="top"/>
    </xf>
    <xf numFmtId="0" fontId="0" fillId="0" borderId="7" xfId="0" applyBorder="1"/>
    <xf numFmtId="44" fontId="2" fillId="0" borderId="8" xfId="5" applyFont="1" applyBorder="1"/>
    <xf numFmtId="0" fontId="8" fillId="0" borderId="0" xfId="0" applyFont="1" applyAlignment="1">
      <alignment horizontal="left" vertical="top"/>
    </xf>
    <xf numFmtId="165" fontId="9" fillId="0" borderId="0" xfId="0" applyNumberFormat="1" applyFont="1" applyAlignment="1">
      <alignment horizontal="left" vertical="top"/>
    </xf>
    <xf numFmtId="0" fontId="0" fillId="0" borderId="9" xfId="0" applyBorder="1" applyAlignment="1">
      <alignment horizontal="left" vertical="top"/>
    </xf>
    <xf numFmtId="0" fontId="10" fillId="0" borderId="0" xfId="0" applyFont="1" applyAlignment="1">
      <alignment horizontal="left" vertical="center"/>
    </xf>
    <xf numFmtId="0" fontId="0" fillId="0" borderId="10" xfId="0" applyBorder="1" applyAlignment="1">
      <alignment horizontal="left" vertical="top"/>
    </xf>
    <xf numFmtId="0" fontId="0" fillId="0" borderId="11" xfId="0" applyBorder="1" applyAlignment="1">
      <alignment horizontal="left" vertical="top"/>
    </xf>
    <xf numFmtId="165" fontId="3" fillId="0" borderId="11" xfId="0" applyNumberFormat="1" applyFont="1" applyBorder="1" applyAlignment="1">
      <alignment horizontal="left" vertical="top"/>
    </xf>
    <xf numFmtId="0" fontId="0" fillId="0" borderId="11" xfId="0" applyBorder="1"/>
    <xf numFmtId="44" fontId="2" fillId="0" borderId="12" xfId="5" applyFont="1" applyBorder="1"/>
    <xf numFmtId="0" fontId="1" fillId="0" borderId="9" xfId="0" applyFont="1" applyBorder="1" applyAlignment="1">
      <alignment horizontal="left" vertical="center" wrapText="1"/>
    </xf>
    <xf numFmtId="0" fontId="1" fillId="0" borderId="0" xfId="0" applyFont="1" applyAlignment="1">
      <alignment horizontal="left" vertical="center" wrapText="1"/>
    </xf>
    <xf numFmtId="0" fontId="13" fillId="0" borderId="9" xfId="0" applyFont="1" applyBorder="1" applyAlignment="1">
      <alignment horizontal="left" vertical="top"/>
    </xf>
    <xf numFmtId="0" fontId="13" fillId="0" borderId="0" xfId="0" applyFont="1" applyAlignment="1">
      <alignment horizontal="left" vertical="top"/>
    </xf>
    <xf numFmtId="0" fontId="1" fillId="0" borderId="9" xfId="0" applyFont="1" applyBorder="1" applyAlignment="1">
      <alignment horizontal="center" vertical="center" wrapText="1"/>
    </xf>
    <xf numFmtId="0" fontId="1" fillId="0" borderId="0" xfId="0" applyFont="1" applyAlignment="1">
      <alignment horizontal="center" vertical="center" wrapText="1"/>
    </xf>
    <xf numFmtId="0" fontId="1" fillId="0" borderId="1" xfId="0" applyFont="1" applyBorder="1" applyAlignment="1">
      <alignment horizontal="justify" vertical="center" wrapText="1"/>
    </xf>
    <xf numFmtId="0" fontId="1" fillId="0" borderId="2" xfId="0" applyFont="1" applyBorder="1" applyAlignment="1">
      <alignment horizontal="justify" vertical="center" wrapText="1"/>
    </xf>
    <xf numFmtId="0" fontId="1" fillId="0" borderId="4" xfId="0" applyFont="1" applyBorder="1" applyAlignment="1">
      <alignment horizontal="justify" vertical="center" wrapText="1"/>
    </xf>
    <xf numFmtId="0" fontId="4" fillId="0" borderId="1" xfId="0" applyFont="1" applyBorder="1" applyAlignment="1">
      <alignment horizontal="left" vertical="center"/>
    </xf>
    <xf numFmtId="0" fontId="5" fillId="0" borderId="2" xfId="0" applyFont="1" applyBorder="1" applyAlignment="1">
      <alignment horizontal="left" vertical="center"/>
    </xf>
    <xf numFmtId="0" fontId="5" fillId="0" borderId="4" xfId="0" applyFont="1" applyBorder="1" applyAlignment="1">
      <alignment horizontal="left" vertical="center"/>
    </xf>
    <xf numFmtId="0" fontId="4" fillId="0" borderId="6" xfId="0" applyFont="1" applyBorder="1" applyAlignment="1">
      <alignment horizontal="justify" vertical="center" wrapText="1"/>
    </xf>
    <xf numFmtId="0" fontId="4" fillId="0" borderId="7" xfId="0" applyFont="1" applyBorder="1" applyAlignment="1">
      <alignment horizontal="justify" vertical="center" wrapText="1"/>
    </xf>
    <xf numFmtId="0" fontId="4" fillId="0" borderId="8" xfId="0" applyFont="1" applyBorder="1" applyAlignment="1">
      <alignment horizontal="justify" vertical="center" wrapText="1"/>
    </xf>
    <xf numFmtId="0" fontId="4" fillId="0" borderId="3" xfId="0" applyFont="1" applyBorder="1" applyAlignment="1">
      <alignment horizontal="center" vertical="center"/>
    </xf>
    <xf numFmtId="0" fontId="5" fillId="0" borderId="3" xfId="0" applyFont="1" applyBorder="1" applyAlignment="1">
      <alignment horizontal="left" vertical="center"/>
    </xf>
    <xf numFmtId="0" fontId="4" fillId="4" borderId="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1" fillId="4" borderId="2" xfId="0" applyFont="1" applyFill="1" applyBorder="1" applyAlignment="1">
      <alignment horizontal="center" vertical="top"/>
    </xf>
    <xf numFmtId="170" fontId="1" fillId="4" borderId="2" xfId="5" applyNumberFormat="1" applyFont="1" applyFill="1" applyBorder="1" applyAlignment="1">
      <alignment horizontal="center"/>
    </xf>
    <xf numFmtId="170" fontId="1" fillId="4" borderId="4" xfId="5" applyNumberFormat="1" applyFont="1" applyFill="1" applyBorder="1" applyAlignment="1">
      <alignment horizontal="center"/>
    </xf>
    <xf numFmtId="0" fontId="4" fillId="4" borderId="4" xfId="0" applyFont="1" applyFill="1" applyBorder="1" applyAlignment="1">
      <alignment horizontal="center" vertical="center" wrapText="1"/>
    </xf>
    <xf numFmtId="169" fontId="1" fillId="4" borderId="3" xfId="5" applyNumberFormat="1" applyFont="1" applyFill="1" applyBorder="1" applyAlignment="1">
      <alignment horizontal="center"/>
    </xf>
  </cellXfs>
  <cellStyles count="6">
    <cellStyle name="Moeda" xfId="5" builtinId="4"/>
    <cellStyle name="Moeda 12" xfId="1" xr:uid="{00000000-0005-0000-0000-000001000000}"/>
    <cellStyle name="Normal" xfId="0" builtinId="0"/>
    <cellStyle name="Normal 2" xfId="2" xr:uid="{00000000-0005-0000-0000-000003000000}"/>
    <cellStyle name="Normal 5" xfId="3" xr:uid="{00000000-0005-0000-0000-000004000000}"/>
    <cellStyle name="Vírgula 16" xfId="4"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107"/>
  <sheetViews>
    <sheetView tabSelected="1" topLeftCell="A19" zoomScale="190" zoomScaleNormal="190" workbookViewId="0">
      <selection activeCell="C36" sqref="C36"/>
    </sheetView>
  </sheetViews>
  <sheetFormatPr defaultRowHeight="12.75" x14ac:dyDescent="0.2"/>
  <cols>
    <col min="1" max="1" width="4.83203125" style="1" customWidth="1"/>
    <col min="2" max="2" width="14" style="1" customWidth="1"/>
    <col min="3" max="3" width="44.1640625" style="1" customWidth="1"/>
    <col min="4" max="4" width="7.1640625" style="1" customWidth="1"/>
    <col min="5" max="5" width="10.6640625" style="1" customWidth="1"/>
    <col min="6" max="6" width="12" style="1" customWidth="1"/>
    <col min="7" max="7" width="11.5" style="1" customWidth="1"/>
    <col min="8" max="8" width="15.1640625" style="25" customWidth="1"/>
    <col min="9" max="9" width="13.83203125" style="1" bestFit="1" customWidth="1"/>
    <col min="10" max="10" width="9.6640625" style="1" bestFit="1" customWidth="1"/>
    <col min="11" max="16384" width="9.33203125" style="1"/>
  </cols>
  <sheetData>
    <row r="1" spans="1:13" x14ac:dyDescent="0.2">
      <c r="H1" s="31"/>
    </row>
    <row r="2" spans="1:13" ht="50.1" customHeight="1" x14ac:dyDescent="0.2">
      <c r="A2" s="53" t="s">
        <v>118</v>
      </c>
      <c r="B2" s="54"/>
      <c r="C2" s="54"/>
      <c r="D2" s="54"/>
      <c r="E2" s="54"/>
      <c r="F2" s="55"/>
      <c r="G2"/>
      <c r="H2" s="32"/>
      <c r="I2"/>
      <c r="J2"/>
      <c r="K2"/>
    </row>
    <row r="3" spans="1:13" x14ac:dyDescent="0.2">
      <c r="A3" s="56" t="s">
        <v>0</v>
      </c>
      <c r="B3" s="57"/>
      <c r="C3" s="57"/>
      <c r="D3" s="57"/>
      <c r="E3" s="57"/>
      <c r="F3" s="58"/>
      <c r="G3"/>
      <c r="H3" s="32"/>
      <c r="I3"/>
      <c r="J3"/>
      <c r="K3"/>
    </row>
    <row r="4" spans="1:13" x14ac:dyDescent="0.2">
      <c r="A4" s="56" t="s">
        <v>107</v>
      </c>
      <c r="B4" s="57"/>
      <c r="C4" s="57"/>
      <c r="D4" s="57"/>
      <c r="E4" s="57"/>
      <c r="F4" s="58"/>
      <c r="G4"/>
      <c r="H4" s="32"/>
      <c r="I4"/>
      <c r="J4"/>
      <c r="K4"/>
    </row>
    <row r="5" spans="1:13" ht="15" x14ac:dyDescent="0.2">
      <c r="A5" s="59" t="s">
        <v>1</v>
      </c>
      <c r="B5" s="60"/>
      <c r="C5" s="60"/>
      <c r="D5" s="60"/>
      <c r="E5" s="60"/>
      <c r="F5" s="61"/>
      <c r="G5"/>
      <c r="H5" s="32"/>
      <c r="I5"/>
      <c r="J5"/>
      <c r="K5"/>
      <c r="L5" s="2"/>
      <c r="M5" s="2"/>
    </row>
    <row r="6" spans="1:13" x14ac:dyDescent="0.2">
      <c r="A6" s="62" t="s">
        <v>2</v>
      </c>
      <c r="B6" s="63"/>
      <c r="C6" s="63"/>
      <c r="D6" s="63"/>
      <c r="E6" s="63"/>
      <c r="F6" s="63"/>
      <c r="G6" s="30">
        <v>0.111</v>
      </c>
      <c r="H6" s="32"/>
      <c r="I6"/>
      <c r="J6"/>
      <c r="K6"/>
    </row>
    <row r="7" spans="1:13" ht="33.75" x14ac:dyDescent="0.2">
      <c r="A7" s="22" t="s">
        <v>3</v>
      </c>
      <c r="B7" s="22" t="s">
        <v>4</v>
      </c>
      <c r="C7" s="22" t="s">
        <v>5</v>
      </c>
      <c r="D7" s="4" t="s">
        <v>6</v>
      </c>
      <c r="E7" s="4" t="s">
        <v>108</v>
      </c>
      <c r="F7" s="5" t="s">
        <v>8</v>
      </c>
      <c r="G7" s="18" t="s">
        <v>112</v>
      </c>
      <c r="H7" s="26" t="s">
        <v>113</v>
      </c>
      <c r="I7"/>
      <c r="J7"/>
      <c r="K7"/>
    </row>
    <row r="8" spans="1:13" ht="39.950000000000003" customHeight="1" x14ac:dyDescent="0.2">
      <c r="A8" s="22"/>
      <c r="B8" s="22"/>
      <c r="C8" s="6" t="s">
        <v>9</v>
      </c>
      <c r="D8" s="4"/>
      <c r="E8" s="4"/>
      <c r="F8" s="5"/>
      <c r="G8" s="19"/>
      <c r="H8" s="27"/>
      <c r="I8"/>
      <c r="J8"/>
      <c r="K8"/>
    </row>
    <row r="9" spans="1:13" ht="20.100000000000001" customHeight="1" x14ac:dyDescent="0.2">
      <c r="A9" s="7">
        <v>1</v>
      </c>
      <c r="B9" s="7" t="s">
        <v>10</v>
      </c>
      <c r="C9" s="8" t="s">
        <v>50</v>
      </c>
      <c r="D9" s="9" t="s">
        <v>51</v>
      </c>
      <c r="E9" s="10">
        <v>10000</v>
      </c>
      <c r="F9" s="11">
        <v>0.78</v>
      </c>
      <c r="G9" s="20">
        <f>F9*1.111</f>
        <v>0.86658000000000002</v>
      </c>
      <c r="H9" s="28">
        <v>8666</v>
      </c>
      <c r="I9"/>
      <c r="J9"/>
      <c r="K9"/>
    </row>
    <row r="10" spans="1:13" ht="20.100000000000001" customHeight="1" x14ac:dyDescent="0.2">
      <c r="A10" s="7">
        <v>2</v>
      </c>
      <c r="B10" s="7" t="s">
        <v>11</v>
      </c>
      <c r="C10" s="8" t="s">
        <v>52</v>
      </c>
      <c r="D10" s="9" t="s">
        <v>51</v>
      </c>
      <c r="E10" s="12">
        <v>10000</v>
      </c>
      <c r="F10" s="11">
        <v>1.25</v>
      </c>
      <c r="G10" s="20">
        <f t="shared" ref="G10:G45" si="0">F10*1.111</f>
        <v>1.3887499999999999</v>
      </c>
      <c r="H10" s="28">
        <v>13888</v>
      </c>
      <c r="I10"/>
      <c r="J10"/>
      <c r="K10"/>
    </row>
    <row r="11" spans="1:13" ht="20.100000000000001" customHeight="1" x14ac:dyDescent="0.2">
      <c r="A11" s="7">
        <v>3</v>
      </c>
      <c r="B11" s="7" t="s">
        <v>12</v>
      </c>
      <c r="C11" s="8" t="s">
        <v>53</v>
      </c>
      <c r="D11" s="9" t="s">
        <v>51</v>
      </c>
      <c r="E11" s="12">
        <v>5000</v>
      </c>
      <c r="F11" s="11">
        <v>6.4</v>
      </c>
      <c r="G11" s="20">
        <f t="shared" si="0"/>
        <v>7.1104000000000003</v>
      </c>
      <c r="H11" s="28">
        <v>35552</v>
      </c>
      <c r="I11"/>
      <c r="J11"/>
      <c r="K11"/>
    </row>
    <row r="12" spans="1:13" ht="20.100000000000001" customHeight="1" x14ac:dyDescent="0.2">
      <c r="A12" s="7">
        <v>4</v>
      </c>
      <c r="B12" s="7" t="s">
        <v>13</v>
      </c>
      <c r="C12" s="8" t="s">
        <v>54</v>
      </c>
      <c r="D12" s="9" t="s">
        <v>51</v>
      </c>
      <c r="E12" s="12">
        <v>4000</v>
      </c>
      <c r="F12" s="11">
        <v>9.6</v>
      </c>
      <c r="G12" s="20">
        <f t="shared" si="0"/>
        <v>10.6656</v>
      </c>
      <c r="H12" s="28">
        <v>42662.400000000001</v>
      </c>
      <c r="I12"/>
      <c r="J12"/>
      <c r="K12"/>
    </row>
    <row r="13" spans="1:13" ht="35.1" customHeight="1" x14ac:dyDescent="0.2">
      <c r="A13" s="7">
        <v>5</v>
      </c>
      <c r="B13" s="9" t="s">
        <v>14</v>
      </c>
      <c r="C13" s="8" t="s">
        <v>55</v>
      </c>
      <c r="D13" s="9" t="s">
        <v>56</v>
      </c>
      <c r="E13" s="12">
        <v>300</v>
      </c>
      <c r="F13" s="11">
        <v>50.5</v>
      </c>
      <c r="G13" s="20">
        <f t="shared" si="0"/>
        <v>56.105499999999999</v>
      </c>
      <c r="H13" s="29">
        <v>16831.650000000001</v>
      </c>
      <c r="I13" s="21"/>
      <c r="J13"/>
      <c r="K13"/>
    </row>
    <row r="14" spans="1:13" ht="35.1" customHeight="1" x14ac:dyDescent="0.2">
      <c r="A14" s="7">
        <v>6</v>
      </c>
      <c r="B14" s="9" t="s">
        <v>15</v>
      </c>
      <c r="C14" s="8" t="s">
        <v>57</v>
      </c>
      <c r="D14" s="9" t="s">
        <v>56</v>
      </c>
      <c r="E14" s="12">
        <v>300</v>
      </c>
      <c r="F14" s="11">
        <v>124</v>
      </c>
      <c r="G14" s="20">
        <f t="shared" si="0"/>
        <v>137.76400000000001</v>
      </c>
      <c r="H14" s="28">
        <v>41329.199999999997</v>
      </c>
      <c r="I14"/>
      <c r="J14"/>
      <c r="K14"/>
    </row>
    <row r="15" spans="1:13" ht="20.100000000000001" customHeight="1" x14ac:dyDescent="0.2">
      <c r="A15" s="7">
        <v>7</v>
      </c>
      <c r="B15" s="9" t="s">
        <v>16</v>
      </c>
      <c r="C15" s="8" t="s">
        <v>58</v>
      </c>
      <c r="D15" s="9" t="s">
        <v>56</v>
      </c>
      <c r="E15" s="12">
        <v>300</v>
      </c>
      <c r="F15" s="11">
        <v>650</v>
      </c>
      <c r="G15" s="20">
        <f t="shared" si="0"/>
        <v>722.15</v>
      </c>
      <c r="H15" s="28">
        <v>216645</v>
      </c>
      <c r="I15"/>
      <c r="J15"/>
      <c r="K15"/>
    </row>
    <row r="16" spans="1:13" x14ac:dyDescent="0.2">
      <c r="A16" s="7">
        <v>8</v>
      </c>
      <c r="B16" s="7" t="s">
        <v>17</v>
      </c>
      <c r="C16" s="8" t="s">
        <v>59</v>
      </c>
      <c r="D16" s="9" t="s">
        <v>56</v>
      </c>
      <c r="E16" s="12">
        <v>6000</v>
      </c>
      <c r="F16" s="11">
        <v>1.56</v>
      </c>
      <c r="G16" s="20">
        <f t="shared" si="0"/>
        <v>1.73316</v>
      </c>
      <c r="H16" s="28">
        <v>10399.200000000001</v>
      </c>
      <c r="I16"/>
      <c r="J16"/>
      <c r="K16"/>
    </row>
    <row r="17" spans="1:11" x14ac:dyDescent="0.2">
      <c r="A17" s="7">
        <v>9</v>
      </c>
      <c r="B17" s="7" t="s">
        <v>18</v>
      </c>
      <c r="C17" s="8" t="s">
        <v>60</v>
      </c>
      <c r="D17" s="9" t="s">
        <v>56</v>
      </c>
      <c r="E17" s="12">
        <v>6000</v>
      </c>
      <c r="F17" s="11">
        <v>4.4400000000000004</v>
      </c>
      <c r="G17" s="20">
        <f t="shared" si="0"/>
        <v>4.9328400000000006</v>
      </c>
      <c r="H17" s="28">
        <v>29596.799999999999</v>
      </c>
      <c r="I17"/>
      <c r="J17"/>
      <c r="K17"/>
    </row>
    <row r="18" spans="1:11" x14ac:dyDescent="0.2">
      <c r="A18" s="7">
        <v>10</v>
      </c>
      <c r="B18" s="7" t="s">
        <v>19</v>
      </c>
      <c r="C18" s="8" t="s">
        <v>61</v>
      </c>
      <c r="D18" s="9" t="s">
        <v>56</v>
      </c>
      <c r="E18" s="12">
        <v>5000</v>
      </c>
      <c r="F18" s="11">
        <v>5.39</v>
      </c>
      <c r="G18" s="20">
        <f t="shared" si="0"/>
        <v>5.9882899999999992</v>
      </c>
      <c r="H18" s="28">
        <v>29941.5</v>
      </c>
      <c r="I18"/>
      <c r="J18"/>
      <c r="K18"/>
    </row>
    <row r="19" spans="1:11" x14ac:dyDescent="0.2">
      <c r="A19" s="7">
        <v>11</v>
      </c>
      <c r="B19" s="7" t="s">
        <v>20</v>
      </c>
      <c r="C19" s="8" t="s">
        <v>62</v>
      </c>
      <c r="D19" s="9" t="s">
        <v>56</v>
      </c>
      <c r="E19" s="12">
        <v>5000</v>
      </c>
      <c r="F19" s="11">
        <v>5.39</v>
      </c>
      <c r="G19" s="20">
        <f t="shared" si="0"/>
        <v>5.9882899999999992</v>
      </c>
      <c r="H19" s="28">
        <v>29941.5</v>
      </c>
      <c r="I19"/>
      <c r="J19"/>
      <c r="K19"/>
    </row>
    <row r="20" spans="1:11" ht="24.95" customHeight="1" x14ac:dyDescent="0.2">
      <c r="A20" s="7">
        <v>12</v>
      </c>
      <c r="B20" s="7" t="s">
        <v>21</v>
      </c>
      <c r="C20" s="8" t="s">
        <v>63</v>
      </c>
      <c r="D20" s="9" t="s">
        <v>56</v>
      </c>
      <c r="E20" s="12">
        <v>250</v>
      </c>
      <c r="F20" s="11">
        <v>5.31</v>
      </c>
      <c r="G20" s="20">
        <f t="shared" si="0"/>
        <v>5.8994099999999996</v>
      </c>
      <c r="H20" s="28">
        <v>1474.85</v>
      </c>
      <c r="I20"/>
      <c r="J20"/>
      <c r="K20"/>
    </row>
    <row r="21" spans="1:11" ht="24.95" customHeight="1" x14ac:dyDescent="0.2">
      <c r="A21" s="7">
        <v>13</v>
      </c>
      <c r="B21" s="7" t="s">
        <v>22</v>
      </c>
      <c r="C21" s="8" t="s">
        <v>64</v>
      </c>
      <c r="D21" s="9" t="s">
        <v>56</v>
      </c>
      <c r="E21" s="12">
        <v>200</v>
      </c>
      <c r="F21" s="11">
        <v>6.3</v>
      </c>
      <c r="G21" s="20">
        <f t="shared" si="0"/>
        <v>6.9992999999999999</v>
      </c>
      <c r="H21" s="28">
        <v>1399.86</v>
      </c>
      <c r="I21"/>
      <c r="J21"/>
      <c r="K21"/>
    </row>
    <row r="22" spans="1:11" ht="24.95" customHeight="1" x14ac:dyDescent="0.2">
      <c r="A22" s="7">
        <v>14</v>
      </c>
      <c r="B22" s="7" t="s">
        <v>23</v>
      </c>
      <c r="C22" s="8" t="s">
        <v>65</v>
      </c>
      <c r="D22" s="9" t="s">
        <v>56</v>
      </c>
      <c r="E22" s="12">
        <v>200</v>
      </c>
      <c r="F22" s="11">
        <v>6.3</v>
      </c>
      <c r="G22" s="20">
        <f t="shared" si="0"/>
        <v>6.9992999999999999</v>
      </c>
      <c r="H22" s="28">
        <v>1399.86</v>
      </c>
      <c r="I22"/>
      <c r="J22"/>
      <c r="K22"/>
    </row>
    <row r="23" spans="1:11" ht="24.95" customHeight="1" x14ac:dyDescent="0.2">
      <c r="A23" s="7">
        <v>15</v>
      </c>
      <c r="B23" s="7" t="s">
        <v>24</v>
      </c>
      <c r="C23" s="8" t="s">
        <v>66</v>
      </c>
      <c r="D23" s="9" t="s">
        <v>56</v>
      </c>
      <c r="E23" s="12">
        <v>200</v>
      </c>
      <c r="F23" s="11">
        <v>45.5</v>
      </c>
      <c r="G23" s="20">
        <f t="shared" si="0"/>
        <v>50.5505</v>
      </c>
      <c r="H23" s="28">
        <v>10110.1</v>
      </c>
      <c r="I23"/>
      <c r="J23"/>
      <c r="K23"/>
    </row>
    <row r="24" spans="1:11" ht="24.95" customHeight="1" x14ac:dyDescent="0.2">
      <c r="A24" s="7">
        <v>16</v>
      </c>
      <c r="B24" s="7" t="s">
        <v>25</v>
      </c>
      <c r="C24" s="8" t="s">
        <v>67</v>
      </c>
      <c r="D24" s="9" t="s">
        <v>56</v>
      </c>
      <c r="E24" s="12">
        <v>150</v>
      </c>
      <c r="F24" s="11">
        <v>246.91</v>
      </c>
      <c r="G24" s="20">
        <f t="shared" si="0"/>
        <v>274.31700999999998</v>
      </c>
      <c r="H24" s="28">
        <v>41147.550000000003</v>
      </c>
      <c r="I24"/>
      <c r="J24"/>
      <c r="K24"/>
    </row>
    <row r="25" spans="1:11" ht="24.95" customHeight="1" x14ac:dyDescent="0.2">
      <c r="A25" s="7">
        <v>17</v>
      </c>
      <c r="B25" s="7" t="s">
        <v>26</v>
      </c>
      <c r="C25" s="8" t="s">
        <v>68</v>
      </c>
      <c r="D25" s="9" t="s">
        <v>56</v>
      </c>
      <c r="E25" s="12">
        <v>150</v>
      </c>
      <c r="F25" s="11">
        <v>284.49</v>
      </c>
      <c r="G25" s="20">
        <f t="shared" si="0"/>
        <v>316.06839000000002</v>
      </c>
      <c r="H25" s="28">
        <v>47410.26</v>
      </c>
      <c r="I25"/>
      <c r="J25"/>
      <c r="K25"/>
    </row>
    <row r="26" spans="1:11" x14ac:dyDescent="0.2">
      <c r="A26" s="7">
        <v>18</v>
      </c>
      <c r="B26" s="7" t="s">
        <v>27</v>
      </c>
      <c r="C26" s="8" t="s">
        <v>69</v>
      </c>
      <c r="D26" s="9" t="s">
        <v>56</v>
      </c>
      <c r="E26" s="12">
        <v>8000</v>
      </c>
      <c r="F26" s="11">
        <v>4.17</v>
      </c>
      <c r="G26" s="20">
        <f t="shared" si="0"/>
        <v>4.6328699999999996</v>
      </c>
      <c r="H26" s="28">
        <v>37063.199999999997</v>
      </c>
      <c r="I26"/>
      <c r="J26"/>
      <c r="K26"/>
    </row>
    <row r="27" spans="1:11" x14ac:dyDescent="0.2">
      <c r="A27" s="7">
        <v>19</v>
      </c>
      <c r="B27" s="7" t="s">
        <v>28</v>
      </c>
      <c r="C27" s="8" t="s">
        <v>70</v>
      </c>
      <c r="D27" s="9" t="s">
        <v>56</v>
      </c>
      <c r="E27" s="12">
        <v>8000</v>
      </c>
      <c r="F27" s="11">
        <v>12.6</v>
      </c>
      <c r="G27" s="20">
        <f t="shared" si="0"/>
        <v>13.9986</v>
      </c>
      <c r="H27" s="28">
        <v>111988.8</v>
      </c>
      <c r="I27"/>
      <c r="J27"/>
      <c r="K27"/>
    </row>
    <row r="28" spans="1:11" x14ac:dyDescent="0.2">
      <c r="A28" s="7">
        <v>20</v>
      </c>
      <c r="B28" s="7" t="s">
        <v>29</v>
      </c>
      <c r="C28" s="8" t="s">
        <v>71</v>
      </c>
      <c r="D28" s="9" t="s">
        <v>56</v>
      </c>
      <c r="E28" s="12">
        <v>8000</v>
      </c>
      <c r="F28" s="11">
        <v>7.35</v>
      </c>
      <c r="G28" s="20">
        <f t="shared" si="0"/>
        <v>8.1658499999999989</v>
      </c>
      <c r="H28" s="28">
        <v>65327.199999999997</v>
      </c>
      <c r="I28"/>
      <c r="J28"/>
      <c r="K28"/>
    </row>
    <row r="29" spans="1:11" ht="16.5" x14ac:dyDescent="0.2">
      <c r="A29" s="7">
        <v>21</v>
      </c>
      <c r="B29" s="9" t="s">
        <v>30</v>
      </c>
      <c r="C29" s="8" t="s">
        <v>72</v>
      </c>
      <c r="D29" s="9" t="s">
        <v>56</v>
      </c>
      <c r="E29" s="12">
        <v>400</v>
      </c>
      <c r="F29" s="11">
        <v>25.92</v>
      </c>
      <c r="G29" s="20">
        <f t="shared" si="0"/>
        <v>28.797120000000003</v>
      </c>
      <c r="H29" s="28">
        <v>11518.84</v>
      </c>
      <c r="I29"/>
      <c r="J29"/>
      <c r="K29"/>
    </row>
    <row r="30" spans="1:11" x14ac:dyDescent="0.2">
      <c r="A30" s="7">
        <v>22</v>
      </c>
      <c r="B30" s="7" t="s">
        <v>31</v>
      </c>
      <c r="C30" s="8" t="s">
        <v>73</v>
      </c>
      <c r="D30" s="9" t="s">
        <v>56</v>
      </c>
      <c r="E30" s="12">
        <v>400</v>
      </c>
      <c r="F30" s="11">
        <v>8.5</v>
      </c>
      <c r="G30" s="20">
        <f t="shared" si="0"/>
        <v>9.4435000000000002</v>
      </c>
      <c r="H30" s="28">
        <v>3777.4</v>
      </c>
      <c r="I30"/>
      <c r="J30"/>
      <c r="K30"/>
    </row>
    <row r="31" spans="1:11" ht="16.5" x14ac:dyDescent="0.2">
      <c r="A31" s="7">
        <v>23</v>
      </c>
      <c r="B31" s="9" t="s">
        <v>32</v>
      </c>
      <c r="C31" s="8" t="s">
        <v>74</v>
      </c>
      <c r="D31" s="9" t="s">
        <v>56</v>
      </c>
      <c r="E31" s="10">
        <v>10000</v>
      </c>
      <c r="F31" s="11">
        <v>26.4</v>
      </c>
      <c r="G31" s="20">
        <f t="shared" si="0"/>
        <v>29.330399999999997</v>
      </c>
      <c r="H31" s="28">
        <v>293304</v>
      </c>
      <c r="I31"/>
      <c r="J31"/>
      <c r="K31"/>
    </row>
    <row r="32" spans="1:11" ht="69.95" customHeight="1" x14ac:dyDescent="0.2">
      <c r="A32" s="7">
        <v>24</v>
      </c>
      <c r="B32" s="7" t="s">
        <v>33</v>
      </c>
      <c r="C32" s="8" t="s">
        <v>119</v>
      </c>
      <c r="D32" s="9" t="s">
        <v>56</v>
      </c>
      <c r="E32" s="10">
        <v>17271</v>
      </c>
      <c r="F32" s="11">
        <v>614</v>
      </c>
      <c r="G32" s="20">
        <f t="shared" si="0"/>
        <v>682.154</v>
      </c>
      <c r="H32" s="28">
        <v>11781481.73</v>
      </c>
      <c r="I32"/>
      <c r="J32"/>
      <c r="K32"/>
    </row>
    <row r="33" spans="1:11" ht="69.95" customHeight="1" x14ac:dyDescent="0.2">
      <c r="A33" s="7">
        <v>25</v>
      </c>
      <c r="B33" s="7" t="s">
        <v>34</v>
      </c>
      <c r="C33" s="8" t="s">
        <v>120</v>
      </c>
      <c r="D33" s="9" t="s">
        <v>56</v>
      </c>
      <c r="E33" s="10">
        <v>6069</v>
      </c>
      <c r="F33" s="11">
        <v>837</v>
      </c>
      <c r="G33" s="20">
        <f t="shared" si="0"/>
        <v>929.90700000000004</v>
      </c>
      <c r="H33" s="28">
        <v>5643605.5800000001</v>
      </c>
      <c r="I33"/>
      <c r="J33"/>
      <c r="K33"/>
    </row>
    <row r="34" spans="1:11" ht="69.95" customHeight="1" x14ac:dyDescent="0.2">
      <c r="A34" s="7">
        <v>26</v>
      </c>
      <c r="B34" s="7" t="s">
        <v>35</v>
      </c>
      <c r="C34" s="8" t="s">
        <v>121</v>
      </c>
      <c r="D34" s="9" t="s">
        <v>56</v>
      </c>
      <c r="E34" s="10">
        <v>5620</v>
      </c>
      <c r="F34" s="11">
        <v>1315</v>
      </c>
      <c r="G34" s="20">
        <f t="shared" si="0"/>
        <v>1460.9649999999999</v>
      </c>
      <c r="H34" s="28">
        <v>8210623.2999999998</v>
      </c>
      <c r="I34"/>
      <c r="J34"/>
      <c r="K34"/>
    </row>
    <row r="35" spans="1:11" ht="69.95" customHeight="1" x14ac:dyDescent="0.2">
      <c r="A35" s="7">
        <v>27</v>
      </c>
      <c r="B35" s="7" t="s">
        <v>36</v>
      </c>
      <c r="C35" s="8" t="s">
        <v>122</v>
      </c>
      <c r="D35" s="9" t="s">
        <v>56</v>
      </c>
      <c r="E35" s="10">
        <v>2732</v>
      </c>
      <c r="F35" s="11">
        <v>1724.5</v>
      </c>
      <c r="G35" s="20">
        <f t="shared" si="0"/>
        <v>1915.9195</v>
      </c>
      <c r="H35" s="28">
        <v>5234292.07</v>
      </c>
      <c r="I35"/>
      <c r="J35"/>
      <c r="K35"/>
    </row>
    <row r="36" spans="1:11" ht="30" customHeight="1" x14ac:dyDescent="0.2">
      <c r="A36" s="7">
        <v>28</v>
      </c>
      <c r="B36" s="7" t="s">
        <v>37</v>
      </c>
      <c r="C36" s="8" t="s">
        <v>75</v>
      </c>
      <c r="D36" s="9" t="s">
        <v>76</v>
      </c>
      <c r="E36" s="10">
        <v>10000</v>
      </c>
      <c r="F36" s="11">
        <v>74</v>
      </c>
      <c r="G36" s="20">
        <f t="shared" si="0"/>
        <v>82.213999999999999</v>
      </c>
      <c r="H36" s="28">
        <v>822140</v>
      </c>
      <c r="I36"/>
      <c r="J36"/>
      <c r="K36"/>
    </row>
    <row r="37" spans="1:11" ht="30" customHeight="1" x14ac:dyDescent="0.2">
      <c r="A37" s="7">
        <v>29</v>
      </c>
      <c r="B37" s="7" t="s">
        <v>38</v>
      </c>
      <c r="C37" s="8" t="s">
        <v>77</v>
      </c>
      <c r="D37" s="9" t="s">
        <v>76</v>
      </c>
      <c r="E37" s="10">
        <v>3500</v>
      </c>
      <c r="F37" s="11">
        <v>127</v>
      </c>
      <c r="G37" s="20">
        <f t="shared" si="0"/>
        <v>141.09700000000001</v>
      </c>
      <c r="H37" s="28">
        <v>493839.5</v>
      </c>
      <c r="I37"/>
      <c r="J37"/>
      <c r="K37"/>
    </row>
    <row r="38" spans="1:11" ht="20.100000000000001" customHeight="1" x14ac:dyDescent="0.2">
      <c r="A38" s="7">
        <v>30</v>
      </c>
      <c r="B38" s="7" t="s">
        <v>39</v>
      </c>
      <c r="C38" s="8" t="s">
        <v>78</v>
      </c>
      <c r="D38" s="9" t="s">
        <v>76</v>
      </c>
      <c r="E38" s="10">
        <v>20000</v>
      </c>
      <c r="F38" s="11">
        <v>5.87</v>
      </c>
      <c r="G38" s="20">
        <f t="shared" si="0"/>
        <v>6.5215699999999996</v>
      </c>
      <c r="H38" s="28">
        <v>130432</v>
      </c>
      <c r="I38"/>
      <c r="J38"/>
      <c r="K38"/>
    </row>
    <row r="39" spans="1:11" ht="20.100000000000001" customHeight="1" x14ac:dyDescent="0.2">
      <c r="A39" s="7">
        <v>31</v>
      </c>
      <c r="B39" s="7" t="s">
        <v>40</v>
      </c>
      <c r="C39" s="8" t="s">
        <v>79</v>
      </c>
      <c r="D39" s="9" t="s">
        <v>76</v>
      </c>
      <c r="E39" s="10">
        <v>7000</v>
      </c>
      <c r="F39" s="11">
        <v>7.87</v>
      </c>
      <c r="G39" s="20">
        <f t="shared" si="0"/>
        <v>8.7435700000000001</v>
      </c>
      <c r="H39" s="28">
        <v>61205.2</v>
      </c>
      <c r="I39"/>
      <c r="J39"/>
      <c r="K39"/>
    </row>
    <row r="40" spans="1:11" ht="16.5" x14ac:dyDescent="0.2">
      <c r="A40" s="7">
        <v>32</v>
      </c>
      <c r="B40" s="9" t="s">
        <v>41</v>
      </c>
      <c r="C40" s="8" t="s">
        <v>80</v>
      </c>
      <c r="D40" s="9" t="s">
        <v>76</v>
      </c>
      <c r="E40" s="10">
        <v>27000</v>
      </c>
      <c r="F40" s="11">
        <v>0.72</v>
      </c>
      <c r="G40" s="20">
        <f t="shared" si="0"/>
        <v>0.79991999999999996</v>
      </c>
      <c r="H40" s="28">
        <v>21597.3</v>
      </c>
      <c r="I40"/>
      <c r="J40"/>
      <c r="K40"/>
    </row>
    <row r="41" spans="1:11" ht="16.5" x14ac:dyDescent="0.2">
      <c r="A41" s="7">
        <v>33</v>
      </c>
      <c r="B41" s="9" t="s">
        <v>42</v>
      </c>
      <c r="C41" s="8" t="s">
        <v>81</v>
      </c>
      <c r="D41" s="9" t="s">
        <v>76</v>
      </c>
      <c r="E41" s="10">
        <v>27000</v>
      </c>
      <c r="F41" s="11">
        <v>0.49</v>
      </c>
      <c r="G41" s="20">
        <f t="shared" si="0"/>
        <v>0.54438999999999993</v>
      </c>
      <c r="H41" s="28">
        <v>14698.8</v>
      </c>
      <c r="I41"/>
      <c r="J41"/>
      <c r="K41"/>
    </row>
    <row r="42" spans="1:11" ht="16.5" x14ac:dyDescent="0.2">
      <c r="A42" s="7">
        <v>34</v>
      </c>
      <c r="B42" s="9" t="s">
        <v>43</v>
      </c>
      <c r="C42" s="8" t="s">
        <v>82</v>
      </c>
      <c r="D42" s="9" t="s">
        <v>76</v>
      </c>
      <c r="E42" s="10">
        <v>27000</v>
      </c>
      <c r="F42" s="11">
        <v>0.74</v>
      </c>
      <c r="G42" s="20">
        <f t="shared" si="0"/>
        <v>0.82213999999999998</v>
      </c>
      <c r="H42" s="28">
        <v>22196.7</v>
      </c>
      <c r="I42"/>
      <c r="J42"/>
      <c r="K42"/>
    </row>
    <row r="43" spans="1:11" ht="60" customHeight="1" x14ac:dyDescent="0.2">
      <c r="A43" s="7">
        <v>35</v>
      </c>
      <c r="B43" s="7" t="s">
        <v>44</v>
      </c>
      <c r="C43" s="8" t="s">
        <v>83</v>
      </c>
      <c r="D43" s="9" t="s">
        <v>56</v>
      </c>
      <c r="E43" s="10">
        <v>3000</v>
      </c>
      <c r="F43" s="11">
        <v>1031</v>
      </c>
      <c r="G43" s="20">
        <f t="shared" si="0"/>
        <v>1145.441</v>
      </c>
      <c r="H43" s="28">
        <v>3436323</v>
      </c>
      <c r="I43"/>
      <c r="J43"/>
      <c r="K43"/>
    </row>
    <row r="44" spans="1:11" ht="50.1" customHeight="1" x14ac:dyDescent="0.2">
      <c r="A44" s="7">
        <v>36</v>
      </c>
      <c r="B44" s="7" t="s">
        <v>45</v>
      </c>
      <c r="C44" s="8" t="s">
        <v>84</v>
      </c>
      <c r="D44" s="9" t="s">
        <v>56</v>
      </c>
      <c r="E44" s="10">
        <v>31692</v>
      </c>
      <c r="F44" s="11">
        <v>331</v>
      </c>
      <c r="G44" s="20">
        <f t="shared" si="0"/>
        <v>367.74099999999999</v>
      </c>
      <c r="H44" s="28">
        <v>11654447.77</v>
      </c>
      <c r="I44"/>
      <c r="J44"/>
      <c r="K44"/>
    </row>
    <row r="45" spans="1:11" ht="54.95" customHeight="1" x14ac:dyDescent="0.2">
      <c r="A45" s="7">
        <v>37</v>
      </c>
      <c r="B45" s="7" t="s">
        <v>46</v>
      </c>
      <c r="C45" s="8" t="s">
        <v>85</v>
      </c>
      <c r="D45" s="9" t="s">
        <v>56</v>
      </c>
      <c r="E45" s="10">
        <v>30</v>
      </c>
      <c r="F45" s="11">
        <v>9336</v>
      </c>
      <c r="G45" s="20">
        <f t="shared" si="0"/>
        <v>10372.296</v>
      </c>
      <c r="H45" s="28">
        <v>311168.88</v>
      </c>
      <c r="I45"/>
      <c r="J45"/>
      <c r="K45"/>
    </row>
    <row r="46" spans="1:11" ht="12.75" customHeight="1" x14ac:dyDescent="0.2">
      <c r="A46" s="7"/>
      <c r="B46" s="7"/>
      <c r="C46" s="64" t="s">
        <v>115</v>
      </c>
      <c r="D46" s="65"/>
      <c r="E46" s="65"/>
      <c r="F46" s="69"/>
      <c r="G46" s="70">
        <f>SUM(H9:H45)</f>
        <v>48939427.000000007</v>
      </c>
      <c r="H46" s="70"/>
      <c r="I46"/>
      <c r="J46"/>
      <c r="K46"/>
    </row>
    <row r="47" spans="1:11" ht="33.75" x14ac:dyDescent="0.2">
      <c r="A47" s="22" t="s">
        <v>3</v>
      </c>
      <c r="B47" s="22" t="s">
        <v>4</v>
      </c>
      <c r="C47" s="22" t="s">
        <v>47</v>
      </c>
      <c r="D47" s="4" t="s">
        <v>6</v>
      </c>
      <c r="E47" s="4" t="s">
        <v>7</v>
      </c>
      <c r="F47" s="5" t="s">
        <v>8</v>
      </c>
      <c r="G47" s="18" t="s">
        <v>112</v>
      </c>
      <c r="H47" s="26" t="s">
        <v>114</v>
      </c>
      <c r="I47"/>
      <c r="J47"/>
      <c r="K47"/>
    </row>
    <row r="48" spans="1:11" ht="30" customHeight="1" x14ac:dyDescent="0.2">
      <c r="A48" s="22"/>
      <c r="B48" s="22"/>
      <c r="C48" s="6" t="s">
        <v>48</v>
      </c>
      <c r="D48" s="4"/>
      <c r="E48" s="13"/>
      <c r="F48" s="4"/>
      <c r="G48" s="4"/>
      <c r="H48" s="27"/>
      <c r="I48"/>
      <c r="J48"/>
      <c r="K48"/>
    </row>
    <row r="49" spans="1:11" ht="50.1" customHeight="1" x14ac:dyDescent="0.2">
      <c r="A49" s="7">
        <v>38</v>
      </c>
      <c r="B49" s="9" t="s">
        <v>86</v>
      </c>
      <c r="C49" s="8" t="s">
        <v>87</v>
      </c>
      <c r="D49" s="9" t="s">
        <v>76</v>
      </c>
      <c r="E49" s="10">
        <v>23340</v>
      </c>
      <c r="F49" s="11">
        <v>75.89</v>
      </c>
      <c r="G49" s="20">
        <f>F49*1.25</f>
        <v>94.862499999999997</v>
      </c>
      <c r="H49" s="28">
        <v>2214090.75</v>
      </c>
      <c r="I49"/>
      <c r="J49"/>
      <c r="K49"/>
    </row>
    <row r="50" spans="1:11" ht="50.1" customHeight="1" x14ac:dyDescent="0.2">
      <c r="A50" s="7">
        <v>39</v>
      </c>
      <c r="B50" s="9" t="s">
        <v>88</v>
      </c>
      <c r="C50" s="8" t="s">
        <v>89</v>
      </c>
      <c r="D50" s="9" t="s">
        <v>76</v>
      </c>
      <c r="E50" s="10">
        <v>8352</v>
      </c>
      <c r="F50" s="11">
        <v>140.63</v>
      </c>
      <c r="G50" s="20">
        <f t="shared" ref="G50:G58" si="1">F50*1.25</f>
        <v>175.78749999999999</v>
      </c>
      <c r="H50" s="28">
        <v>1468177.2</v>
      </c>
      <c r="I50"/>
      <c r="J50"/>
      <c r="K50"/>
    </row>
    <row r="51" spans="1:11" ht="50.1" customHeight="1" x14ac:dyDescent="0.2">
      <c r="A51" s="7">
        <v>40</v>
      </c>
      <c r="B51" s="9" t="s">
        <v>90</v>
      </c>
      <c r="C51" s="8" t="s">
        <v>91</v>
      </c>
      <c r="D51" s="9" t="s">
        <v>76</v>
      </c>
      <c r="E51" s="10">
        <v>10000</v>
      </c>
      <c r="F51" s="11">
        <v>73.28</v>
      </c>
      <c r="G51" s="20">
        <f t="shared" si="1"/>
        <v>91.6</v>
      </c>
      <c r="H51" s="28">
        <v>916000</v>
      </c>
      <c r="I51"/>
      <c r="J51"/>
      <c r="K51"/>
    </row>
    <row r="52" spans="1:11" ht="54.95" customHeight="1" x14ac:dyDescent="0.2">
      <c r="A52" s="7">
        <v>41</v>
      </c>
      <c r="B52" s="9" t="s">
        <v>92</v>
      </c>
      <c r="C52" s="8" t="s">
        <v>93</v>
      </c>
      <c r="D52" s="9" t="s">
        <v>76</v>
      </c>
      <c r="E52" s="10">
        <v>4000</v>
      </c>
      <c r="F52" s="11">
        <v>163.12</v>
      </c>
      <c r="G52" s="20">
        <f t="shared" si="1"/>
        <v>203.9</v>
      </c>
      <c r="H52" s="28">
        <v>815600</v>
      </c>
      <c r="I52"/>
      <c r="J52"/>
      <c r="K52"/>
    </row>
    <row r="53" spans="1:11" ht="60" customHeight="1" x14ac:dyDescent="0.2">
      <c r="A53" s="7">
        <v>42</v>
      </c>
      <c r="B53" s="9" t="s">
        <v>94</v>
      </c>
      <c r="C53" s="8" t="s">
        <v>95</v>
      </c>
      <c r="D53" s="9" t="s">
        <v>96</v>
      </c>
      <c r="E53" s="10">
        <v>31692</v>
      </c>
      <c r="F53" s="11">
        <v>4.6905537675123057</v>
      </c>
      <c r="G53" s="20">
        <f t="shared" si="1"/>
        <v>5.8631922093903821</v>
      </c>
      <c r="H53" s="28">
        <v>185816.53</v>
      </c>
      <c r="I53"/>
      <c r="J53"/>
      <c r="K53"/>
    </row>
    <row r="54" spans="1:11" ht="50.1" customHeight="1" x14ac:dyDescent="0.2">
      <c r="A54" s="7">
        <v>43</v>
      </c>
      <c r="B54" s="9" t="s">
        <v>97</v>
      </c>
      <c r="C54" s="8" t="s">
        <v>98</v>
      </c>
      <c r="D54" s="9" t="s">
        <v>96</v>
      </c>
      <c r="E54" s="14">
        <v>8000</v>
      </c>
      <c r="F54" s="11">
        <v>65.42</v>
      </c>
      <c r="G54" s="20">
        <f t="shared" si="1"/>
        <v>81.775000000000006</v>
      </c>
      <c r="H54" s="28">
        <v>654200</v>
      </c>
      <c r="I54"/>
      <c r="J54"/>
      <c r="K54"/>
    </row>
    <row r="55" spans="1:11" ht="50.1" customHeight="1" x14ac:dyDescent="0.2">
      <c r="A55" s="7">
        <v>44</v>
      </c>
      <c r="B55" s="9" t="s">
        <v>99</v>
      </c>
      <c r="C55" s="8" t="s">
        <v>100</v>
      </c>
      <c r="D55" s="9" t="s">
        <v>96</v>
      </c>
      <c r="E55" s="14">
        <v>3000</v>
      </c>
      <c r="F55" s="11">
        <v>95.61</v>
      </c>
      <c r="G55" s="20">
        <f t="shared" si="1"/>
        <v>119.5125</v>
      </c>
      <c r="H55" s="28">
        <v>358537.5</v>
      </c>
      <c r="I55"/>
      <c r="J55"/>
      <c r="K55"/>
    </row>
    <row r="56" spans="1:11" ht="50.1" customHeight="1" x14ac:dyDescent="0.2">
      <c r="A56" s="7">
        <v>45</v>
      </c>
      <c r="B56" s="9" t="s">
        <v>101</v>
      </c>
      <c r="C56" s="8" t="s">
        <v>102</v>
      </c>
      <c r="D56" s="9" t="s">
        <v>96</v>
      </c>
      <c r="E56" s="10">
        <v>3000</v>
      </c>
      <c r="F56" s="11">
        <v>40.58</v>
      </c>
      <c r="G56" s="20">
        <f t="shared" si="1"/>
        <v>50.724999999999994</v>
      </c>
      <c r="H56" s="28">
        <v>152175</v>
      </c>
      <c r="I56"/>
      <c r="J56"/>
      <c r="K56"/>
    </row>
    <row r="57" spans="1:11" ht="50.1" customHeight="1" x14ac:dyDescent="0.2">
      <c r="A57" s="7">
        <v>46</v>
      </c>
      <c r="B57" s="9" t="s">
        <v>103</v>
      </c>
      <c r="C57" s="8" t="s">
        <v>104</v>
      </c>
      <c r="D57" s="9" t="s">
        <v>96</v>
      </c>
      <c r="E57" s="10">
        <v>344304</v>
      </c>
      <c r="F57" s="11">
        <v>6.1241506343231569</v>
      </c>
      <c r="G57" s="20">
        <f t="shared" si="1"/>
        <v>7.6551882929039463</v>
      </c>
      <c r="H57" s="28">
        <v>2635715.98</v>
      </c>
      <c r="I57"/>
      <c r="J57"/>
      <c r="K57"/>
    </row>
    <row r="58" spans="1:11" ht="60" customHeight="1" x14ac:dyDescent="0.2">
      <c r="A58" s="7">
        <v>47</v>
      </c>
      <c r="B58" s="9" t="s">
        <v>105</v>
      </c>
      <c r="C58" s="8" t="s">
        <v>106</v>
      </c>
      <c r="D58" s="9" t="s">
        <v>96</v>
      </c>
      <c r="E58" s="10">
        <v>36000</v>
      </c>
      <c r="F58" s="11">
        <v>13.815763333333333</v>
      </c>
      <c r="G58" s="20">
        <f t="shared" si="1"/>
        <v>17.269704166666667</v>
      </c>
      <c r="H58" s="28">
        <v>621709.19999999995</v>
      </c>
      <c r="I58"/>
      <c r="J58"/>
      <c r="K58"/>
    </row>
    <row r="59" spans="1:11" x14ac:dyDescent="0.2">
      <c r="A59" s="15"/>
      <c r="B59" s="15"/>
      <c r="C59" s="66" t="s">
        <v>116</v>
      </c>
      <c r="D59" s="66"/>
      <c r="E59" s="66"/>
      <c r="F59" s="66"/>
      <c r="G59" s="67">
        <f>SUM(H49:H58)</f>
        <v>10022022.16</v>
      </c>
      <c r="H59" s="68"/>
      <c r="I59"/>
      <c r="J59"/>
      <c r="K59"/>
    </row>
    <row r="60" spans="1:11" ht="24.95" customHeight="1" x14ac:dyDescent="0.2">
      <c r="A60" s="64" t="s">
        <v>117</v>
      </c>
      <c r="B60" s="65"/>
      <c r="C60" s="65"/>
      <c r="D60" s="65"/>
      <c r="E60" s="65"/>
      <c r="F60" s="65"/>
      <c r="G60" s="65"/>
      <c r="H60" s="24">
        <f>SUM(G59+G46)</f>
        <v>58961449.160000011</v>
      </c>
      <c r="I60"/>
      <c r="J60"/>
      <c r="K60"/>
    </row>
    <row r="61" spans="1:11" x14ac:dyDescent="0.2">
      <c r="A61" s="33"/>
      <c r="B61" s="34"/>
      <c r="C61" s="34"/>
      <c r="D61" s="34"/>
      <c r="E61" s="34"/>
      <c r="F61" s="35"/>
      <c r="G61" s="36"/>
      <c r="H61" s="37"/>
      <c r="I61"/>
      <c r="J61"/>
      <c r="K61"/>
    </row>
    <row r="62" spans="1:11" ht="30" customHeight="1" x14ac:dyDescent="0.2">
      <c r="A62" s="51" t="s">
        <v>49</v>
      </c>
      <c r="B62" s="52"/>
      <c r="C62" s="52"/>
      <c r="D62" s="52"/>
      <c r="E62" s="52"/>
      <c r="F62" s="52"/>
      <c r="G62"/>
      <c r="H62" s="23"/>
      <c r="I62"/>
      <c r="J62"/>
      <c r="K62"/>
    </row>
    <row r="63" spans="1:11" ht="15" x14ac:dyDescent="0.2">
      <c r="A63" s="49" t="s">
        <v>109</v>
      </c>
      <c r="B63" s="50"/>
      <c r="C63" s="38"/>
      <c r="D63" s="38"/>
      <c r="E63" s="38"/>
      <c r="F63" s="39"/>
      <c r="G63"/>
      <c r="H63" s="23"/>
      <c r="I63"/>
      <c r="J63"/>
      <c r="K63"/>
    </row>
    <row r="64" spans="1:11" x14ac:dyDescent="0.2">
      <c r="A64" s="51" t="s">
        <v>110</v>
      </c>
      <c r="B64" s="52"/>
      <c r="C64" s="52"/>
      <c r="D64" s="52"/>
      <c r="E64" s="52"/>
      <c r="F64" s="52"/>
      <c r="G64"/>
      <c r="H64" s="23"/>
      <c r="I64"/>
      <c r="J64"/>
      <c r="K64"/>
    </row>
    <row r="65" spans="1:11" ht="15" customHeight="1" x14ac:dyDescent="0.2">
      <c r="A65" s="51"/>
      <c r="B65" s="52"/>
      <c r="C65" s="52"/>
      <c r="D65" s="52"/>
      <c r="E65" s="52"/>
      <c r="F65" s="52"/>
      <c r="G65"/>
      <c r="H65" s="23"/>
      <c r="I65"/>
      <c r="J65"/>
      <c r="K65"/>
    </row>
    <row r="66" spans="1:11" x14ac:dyDescent="0.2">
      <c r="A66" s="47" t="s">
        <v>111</v>
      </c>
      <c r="B66" s="48"/>
      <c r="C66" s="48"/>
      <c r="D66" s="48"/>
      <c r="E66" s="48"/>
      <c r="F66" s="48"/>
      <c r="G66"/>
      <c r="H66" s="23"/>
      <c r="I66"/>
      <c r="J66"/>
      <c r="K66"/>
    </row>
    <row r="67" spans="1:11" ht="60" customHeight="1" x14ac:dyDescent="0.2">
      <c r="A67" s="47"/>
      <c r="B67" s="48"/>
      <c r="C67" s="48"/>
      <c r="D67" s="48"/>
      <c r="E67" s="48"/>
      <c r="F67" s="48"/>
      <c r="G67"/>
      <c r="H67" s="23"/>
      <c r="I67"/>
      <c r="J67"/>
      <c r="K67"/>
    </row>
    <row r="68" spans="1:11" x14ac:dyDescent="0.2">
      <c r="A68" s="40"/>
      <c r="C68" s="41"/>
      <c r="F68" s="16"/>
      <c r="G68"/>
      <c r="H68" s="23"/>
      <c r="I68"/>
      <c r="J68"/>
      <c r="K68"/>
    </row>
    <row r="69" spans="1:11" x14ac:dyDescent="0.2">
      <c r="A69" s="42"/>
      <c r="B69" s="43"/>
      <c r="C69" s="43"/>
      <c r="D69" s="43"/>
      <c r="E69" s="43"/>
      <c r="F69" s="44"/>
      <c r="G69" s="45"/>
      <c r="H69" s="46"/>
      <c r="I69"/>
      <c r="J69"/>
      <c r="K69"/>
    </row>
    <row r="70" spans="1:11" x14ac:dyDescent="0.2">
      <c r="F70" s="16"/>
      <c r="G70"/>
      <c r="H70" s="32"/>
      <c r="I70"/>
      <c r="J70"/>
      <c r="K70"/>
    </row>
    <row r="71" spans="1:11" x14ac:dyDescent="0.2">
      <c r="F71" s="16"/>
      <c r="G71"/>
      <c r="H71" s="32"/>
      <c r="I71"/>
      <c r="J71"/>
      <c r="K71"/>
    </row>
    <row r="72" spans="1:11" x14ac:dyDescent="0.2">
      <c r="A72" s="3"/>
      <c r="B72" s="3"/>
      <c r="C72" s="3"/>
      <c r="D72" s="3"/>
      <c r="E72" s="3"/>
      <c r="F72" s="17"/>
      <c r="G72"/>
      <c r="H72" s="32"/>
      <c r="I72"/>
      <c r="J72"/>
      <c r="K72"/>
    </row>
    <row r="73" spans="1:11" x14ac:dyDescent="0.2">
      <c r="A73" s="3"/>
      <c r="B73" s="3"/>
      <c r="C73" s="3"/>
      <c r="D73" s="3"/>
      <c r="E73" s="3"/>
      <c r="F73" s="17"/>
      <c r="G73"/>
      <c r="H73" s="32"/>
      <c r="I73"/>
      <c r="J73"/>
      <c r="K73"/>
    </row>
    <row r="74" spans="1:11" x14ac:dyDescent="0.2">
      <c r="A74" s="3"/>
      <c r="B74" s="3"/>
      <c r="C74" s="3"/>
      <c r="D74" s="3"/>
      <c r="E74" s="3"/>
      <c r="F74" s="17"/>
      <c r="G74"/>
      <c r="H74" s="32"/>
      <c r="I74"/>
      <c r="J74"/>
      <c r="K74"/>
    </row>
    <row r="75" spans="1:11" x14ac:dyDescent="0.2">
      <c r="A75" s="3"/>
      <c r="B75" s="3"/>
      <c r="C75" s="3"/>
      <c r="D75" s="3"/>
      <c r="E75" s="3"/>
      <c r="F75" s="17"/>
      <c r="G75" s="3"/>
      <c r="H75" s="31"/>
    </row>
    <row r="76" spans="1:11" x14ac:dyDescent="0.2">
      <c r="A76" s="3"/>
      <c r="B76" s="3"/>
      <c r="C76" s="3"/>
      <c r="D76" s="3"/>
      <c r="E76" s="3"/>
      <c r="F76" s="17"/>
      <c r="G76" s="3"/>
      <c r="H76" s="31"/>
    </row>
    <row r="77" spans="1:11" x14ac:dyDescent="0.2">
      <c r="F77" s="16"/>
      <c r="H77" s="31"/>
    </row>
    <row r="78" spans="1:11" x14ac:dyDescent="0.2">
      <c r="F78" s="16"/>
      <c r="H78" s="31"/>
    </row>
    <row r="79" spans="1:11" x14ac:dyDescent="0.2">
      <c r="F79" s="16"/>
      <c r="H79" s="31"/>
    </row>
    <row r="80" spans="1:11" x14ac:dyDescent="0.2">
      <c r="F80" s="16"/>
      <c r="H80" s="31"/>
    </row>
    <row r="81" spans="8:8" x14ac:dyDescent="0.2">
      <c r="H81" s="31"/>
    </row>
    <row r="82" spans="8:8" x14ac:dyDescent="0.2">
      <c r="H82" s="31"/>
    </row>
    <row r="83" spans="8:8" x14ac:dyDescent="0.2">
      <c r="H83" s="31"/>
    </row>
    <row r="84" spans="8:8" x14ac:dyDescent="0.2">
      <c r="H84" s="31"/>
    </row>
    <row r="85" spans="8:8" x14ac:dyDescent="0.2">
      <c r="H85" s="31"/>
    </row>
    <row r="86" spans="8:8" x14ac:dyDescent="0.2">
      <c r="H86" s="31"/>
    </row>
    <row r="87" spans="8:8" x14ac:dyDescent="0.2">
      <c r="H87" s="31"/>
    </row>
    <row r="88" spans="8:8" x14ac:dyDescent="0.2">
      <c r="H88" s="31"/>
    </row>
    <row r="89" spans="8:8" x14ac:dyDescent="0.2">
      <c r="H89" s="31"/>
    </row>
    <row r="90" spans="8:8" x14ac:dyDescent="0.2">
      <c r="H90" s="31"/>
    </row>
    <row r="91" spans="8:8" x14ac:dyDescent="0.2">
      <c r="H91" s="31"/>
    </row>
    <row r="92" spans="8:8" x14ac:dyDescent="0.2">
      <c r="H92" s="31"/>
    </row>
    <row r="93" spans="8:8" x14ac:dyDescent="0.2">
      <c r="H93" s="31"/>
    </row>
    <row r="94" spans="8:8" x14ac:dyDescent="0.2">
      <c r="H94" s="31"/>
    </row>
    <row r="95" spans="8:8" x14ac:dyDescent="0.2">
      <c r="H95" s="31"/>
    </row>
    <row r="96" spans="8:8" x14ac:dyDescent="0.2">
      <c r="H96" s="31"/>
    </row>
    <row r="97" spans="8:8" x14ac:dyDescent="0.2">
      <c r="H97" s="31"/>
    </row>
    <row r="98" spans="8:8" x14ac:dyDescent="0.2">
      <c r="H98" s="31"/>
    </row>
    <row r="99" spans="8:8" x14ac:dyDescent="0.2">
      <c r="H99" s="31"/>
    </row>
    <row r="100" spans="8:8" x14ac:dyDescent="0.2">
      <c r="H100" s="31"/>
    </row>
    <row r="101" spans="8:8" x14ac:dyDescent="0.2">
      <c r="H101" s="31"/>
    </row>
    <row r="102" spans="8:8" x14ac:dyDescent="0.2">
      <c r="H102" s="31"/>
    </row>
    <row r="103" spans="8:8" x14ac:dyDescent="0.2">
      <c r="H103" s="31"/>
    </row>
    <row r="104" spans="8:8" x14ac:dyDescent="0.2">
      <c r="H104" s="31"/>
    </row>
    <row r="105" spans="8:8" x14ac:dyDescent="0.2">
      <c r="H105" s="31"/>
    </row>
    <row r="106" spans="8:8" x14ac:dyDescent="0.2">
      <c r="H106" s="31"/>
    </row>
    <row r="107" spans="8:8" x14ac:dyDescent="0.2">
      <c r="H107" s="31"/>
    </row>
  </sheetData>
  <mergeCells count="14">
    <mergeCell ref="A66:F67"/>
    <mergeCell ref="A63:B63"/>
    <mergeCell ref="A64:F65"/>
    <mergeCell ref="A62:F62"/>
    <mergeCell ref="A2:F2"/>
    <mergeCell ref="A3:F3"/>
    <mergeCell ref="A4:F4"/>
    <mergeCell ref="A5:F5"/>
    <mergeCell ref="A6:F6"/>
    <mergeCell ref="A60:G60"/>
    <mergeCell ref="C59:F59"/>
    <mergeCell ref="G59:H59"/>
    <mergeCell ref="C46:F46"/>
    <mergeCell ref="G46:H46"/>
  </mergeCells>
  <pageMargins left="0.25" right="0.25" top="0.75" bottom="0.75" header="0.3" footer="0.3"/>
  <pageSetup paperSize="9" scale="8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ANEXO I-D PLAN ORÇAMENTÁRIA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Everton</cp:lastModifiedBy>
  <cp:lastPrinted>2019-03-10T15:08:46Z</cp:lastPrinted>
  <dcterms:created xsi:type="dcterms:W3CDTF">2018-11-28T23:13:41Z</dcterms:created>
  <dcterms:modified xsi:type="dcterms:W3CDTF">2019-03-11T12:12:24Z</dcterms:modified>
</cp:coreProperties>
</file>